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0" windowWidth="14385" windowHeight="11550" firstSheet="1" activeTab="1"/>
  </bookViews>
  <sheets>
    <sheet name="СВ, ВВС и ВМС" sheetId="3" state="hidden" r:id="rId1"/>
    <sheet name="12b" sheetId="7" r:id="rId2"/>
    <sheet name="Номенклатура-вземания" sheetId="6" r:id="rId3"/>
    <sheet name="Номенклатура-задължения" sheetId="8" r:id="rId4"/>
  </sheets>
  <definedNames>
    <definedName name="_xlnm.Print_Titles" localSheetId="2">'Номенклатура-вземания'!#REF!</definedName>
    <definedName name="_xlnm.Print_Titles" localSheetId="3">'Номенклатура-задължения'!#REF!</definedName>
    <definedName name="_xlnm.Print_Titles" localSheetId="0">'СВ, ВВС и ВМС'!$4:$4</definedName>
  </definedNames>
  <calcPr calcId="162913"/>
</workbook>
</file>

<file path=xl/calcChain.xml><?xml version="1.0" encoding="utf-8"?>
<calcChain xmlns="http://schemas.openxmlformats.org/spreadsheetml/2006/main">
  <c r="J22" i="3" l="1"/>
  <c r="K22" i="3"/>
  <c r="L22" i="3"/>
  <c r="M22" i="3"/>
  <c r="N22" i="3"/>
  <c r="D33" i="3"/>
  <c r="D40" i="3" s="1"/>
  <c r="E33" i="3"/>
  <c r="E40" i="3" s="1"/>
  <c r="F33" i="3"/>
  <c r="F40" i="3" s="1"/>
  <c r="G33" i="3"/>
  <c r="G40" i="3" s="1"/>
  <c r="H33" i="3"/>
  <c r="H40" i="3" s="1"/>
  <c r="I33" i="3"/>
  <c r="I40" i="3" s="1"/>
  <c r="J33" i="3"/>
  <c r="J40" i="3" s="1"/>
  <c r="K33" i="3"/>
  <c r="K40" i="3" s="1"/>
  <c r="L33" i="3"/>
  <c r="L40" i="3" s="1"/>
  <c r="M33" i="3"/>
  <c r="M40" i="3" s="1"/>
  <c r="N33" i="3"/>
  <c r="N40" i="3" s="1"/>
  <c r="D29" i="3"/>
  <c r="E29" i="3"/>
  <c r="F29" i="3"/>
  <c r="G29" i="3"/>
  <c r="H29" i="3"/>
  <c r="I29" i="3"/>
  <c r="J29" i="3"/>
  <c r="K29" i="3"/>
  <c r="L29" i="3"/>
  <c r="M29" i="3"/>
  <c r="N29" i="3"/>
  <c r="I22" i="3"/>
  <c r="H22" i="3"/>
  <c r="E22" i="3"/>
  <c r="F22" i="3"/>
  <c r="G22" i="3"/>
  <c r="D22" i="3"/>
  <c r="C33" i="3" l="1"/>
  <c r="C40" i="3" s="1"/>
  <c r="O6" i="3"/>
  <c r="C38" i="3"/>
  <c r="D38" i="3" l="1"/>
  <c r="E38" i="3"/>
  <c r="F38" i="3"/>
  <c r="G38" i="3"/>
  <c r="H38" i="3"/>
  <c r="I38" i="3"/>
  <c r="J38" i="3"/>
  <c r="K38" i="3"/>
  <c r="L38" i="3"/>
  <c r="M38" i="3"/>
  <c r="N38" i="3"/>
  <c r="O36" i="3"/>
  <c r="O35" i="3"/>
  <c r="O34" i="3"/>
  <c r="O32" i="3"/>
  <c r="O31" i="3"/>
  <c r="O30" i="3"/>
  <c r="C29" i="3"/>
  <c r="O28" i="3"/>
  <c r="O14" i="3"/>
  <c r="O26" i="3"/>
  <c r="O25" i="3"/>
  <c r="O24" i="3"/>
  <c r="O23" i="3"/>
  <c r="C22" i="3"/>
  <c r="O21" i="3"/>
  <c r="O7" i="3"/>
  <c r="O33" i="3" l="1"/>
  <c r="O40" i="3" s="1"/>
  <c r="O29" i="3"/>
  <c r="C39" i="3"/>
  <c r="C42" i="3" s="1"/>
  <c r="E39" i="3"/>
  <c r="E42" i="3" s="1"/>
  <c r="G39" i="3"/>
  <c r="G42" i="3" s="1"/>
  <c r="I39" i="3"/>
  <c r="I42" i="3" s="1"/>
  <c r="K39" i="3"/>
  <c r="K42" i="3" s="1"/>
  <c r="M39" i="3"/>
  <c r="M42" i="3" s="1"/>
  <c r="N39" i="3"/>
  <c r="N42" i="3" s="1"/>
  <c r="J39" i="3"/>
  <c r="J42" i="3" s="1"/>
  <c r="F39" i="3"/>
  <c r="F42" i="3" s="1"/>
  <c r="L39" i="3"/>
  <c r="L42" i="3" s="1"/>
  <c r="H39" i="3"/>
  <c r="H42" i="3" s="1"/>
  <c r="D39" i="3"/>
  <c r="D42" i="3" s="1"/>
  <c r="O22" i="3"/>
  <c r="O39" i="3" l="1"/>
  <c r="O19" i="3"/>
  <c r="O18" i="3"/>
  <c r="O17" i="3"/>
  <c r="O16" i="3"/>
  <c r="O15" i="3"/>
  <c r="J12" i="3"/>
  <c r="J13" i="3" s="1"/>
  <c r="I12" i="3"/>
  <c r="I13" i="3" s="1"/>
  <c r="H12" i="3"/>
  <c r="H13" i="3" s="1"/>
  <c r="G12" i="3"/>
  <c r="G13" i="3" s="1"/>
  <c r="F12" i="3"/>
  <c r="F13" i="3" s="1"/>
  <c r="E12" i="3"/>
  <c r="E13" i="3" s="1"/>
  <c r="D12" i="3"/>
  <c r="D13" i="3" s="1"/>
  <c r="O11" i="3"/>
  <c r="J9" i="3"/>
  <c r="J10" i="3" s="1"/>
  <c r="I9" i="3"/>
  <c r="I10" i="3" s="1"/>
  <c r="H9" i="3"/>
  <c r="H10" i="3" s="1"/>
  <c r="G9" i="3"/>
  <c r="G10" i="3" s="1"/>
  <c r="F9" i="3"/>
  <c r="F10" i="3" s="1"/>
  <c r="E9" i="3"/>
  <c r="E10" i="3" s="1"/>
  <c r="O8" i="3"/>
  <c r="O38" i="3" l="1"/>
  <c r="O42" i="3" s="1"/>
  <c r="O9" i="3"/>
  <c r="O10" i="3" s="1"/>
  <c r="O12" i="3"/>
  <c r="O13" i="3" s="1"/>
</calcChain>
</file>

<file path=xl/sharedStrings.xml><?xml version="1.0" encoding="utf-8"?>
<sst xmlns="http://schemas.openxmlformats.org/spreadsheetml/2006/main" count="147" uniqueCount="138">
  <si>
    <t>№</t>
  </si>
  <si>
    <t xml:space="preserve">Инвестиционен проект/години </t>
  </si>
  <si>
    <t>1.</t>
  </si>
  <si>
    <t>Услуги по години</t>
  </si>
  <si>
    <r>
      <t xml:space="preserve">Доставки по години - от 2020г. до 2025г.
</t>
    </r>
    <r>
      <rPr>
        <sz val="12"/>
        <rFont val="Times New Roman"/>
        <family val="1"/>
        <charset val="204"/>
      </rPr>
      <t>- 2020 - наземно оборудване, резервни части и консумативи и въоръжение;
- 2021 - 2 самолета;
- 2022 - 3 или 4 самолета;
- 2023 - 2 или 3 самолета (до 8);
- 2024 - наземно оборудване, резервни части и консумативи и въоръжение;
- 2025 - резервни части, консумативи, наземно оборудване.</t>
    </r>
    <r>
      <rPr>
        <b/>
        <sz val="12"/>
        <rFont val="Times New Roman"/>
        <family val="1"/>
        <charset val="204"/>
      </rPr>
      <t xml:space="preserve">
</t>
    </r>
  </si>
  <si>
    <t>в т.ч.  ДДС</t>
  </si>
  <si>
    <t>В т.ч. сума без ДДС</t>
  </si>
  <si>
    <t xml:space="preserve">ОБЩО </t>
  </si>
  <si>
    <t>2.</t>
  </si>
  <si>
    <t>2.2.1.</t>
  </si>
  <si>
    <t>Бронирани бойни машини</t>
  </si>
  <si>
    <t xml:space="preserve">брой </t>
  </si>
  <si>
    <t>2.2.2.</t>
  </si>
  <si>
    <t>Специални бронирани машини</t>
  </si>
  <si>
    <t>2.2.3.</t>
  </si>
  <si>
    <t xml:space="preserve">Придобиване на системи и оборудване, докумен., симул., тренаж., обучение  и др. </t>
  </si>
  <si>
    <t xml:space="preserve">СПРАВКА  </t>
  </si>
  <si>
    <t>"Придобиване на нов тип боен самолет"</t>
  </si>
  <si>
    <t>Инвестиционни разходи на касова основа</t>
  </si>
  <si>
    <t>Доставка на дълготрайни материални активи (стойност на активите по години)</t>
  </si>
  <si>
    <t>актив 1 - описание - бойна техника</t>
  </si>
  <si>
    <t xml:space="preserve">актив 2 - описание - специална техника </t>
  </si>
  <si>
    <t>актив 3 - описание - системи и оборудване, документация, симулатори, тренажори.</t>
  </si>
  <si>
    <t>Други разходи - обучение на персонала.</t>
  </si>
  <si>
    <t>Други разходи (ако има такива се конкретизират)</t>
  </si>
  <si>
    <t>Доставка на активи (стойност на активите по години)</t>
  </si>
  <si>
    <t>Други разходи</t>
  </si>
  <si>
    <t xml:space="preserve"> „Придобиване на основна бойна техника за изграждане на батальонни бойни групи от състава на механизирана бригада“</t>
  </si>
  <si>
    <t>актив 1 - доставка на 1 ммпк (основна конфигурация с включени възможни опции)</t>
  </si>
  <si>
    <t>актив 2 - доставка на 1 ммпк (основна конфигурация с включени възможни опции)</t>
  </si>
  <si>
    <t>актив 3 - доставка на първоначален комплект ЗИП и резервни части</t>
  </si>
  <si>
    <t>Обучение на екипажите на двата кораба</t>
  </si>
  <si>
    <t>Интегрирана логистична поддръжка (за период от 3 години) за първия ммпк</t>
  </si>
  <si>
    <t>Интегрирана логистична поддръжка (за период от 3 години) за втория ммпк</t>
  </si>
  <si>
    <t>3.</t>
  </si>
  <si>
    <t xml:space="preserve"> „Придобиване на многофункционален модулен патрулен кораб (ммпк) за ВМС“</t>
  </si>
  <si>
    <t>ОБЩО ЗА ПРОЕКТИ 1, 2 и 3</t>
  </si>
  <si>
    <t>(в млн. лв.)</t>
  </si>
  <si>
    <t>1.1</t>
  </si>
  <si>
    <t>1.2</t>
  </si>
  <si>
    <t>Други разходи (услуги по години)</t>
  </si>
  <si>
    <t>1.3</t>
  </si>
  <si>
    <t>2.1</t>
  </si>
  <si>
    <t>2.2</t>
  </si>
  <si>
    <t>2.3</t>
  </si>
  <si>
    <t>3.1</t>
  </si>
  <si>
    <t>3.2</t>
  </si>
  <si>
    <t>3.3</t>
  </si>
  <si>
    <t>за прогнозното финансиране и доставките на инвестиционните проекти на МО по години</t>
  </si>
  <si>
    <r>
      <t xml:space="preserve">Доставка на дълготрайни материални активи (стойност на активите по години)
</t>
    </r>
    <r>
      <rPr>
        <sz val="12"/>
        <rFont val="Times New Roman"/>
        <family val="1"/>
        <charset val="204"/>
      </rPr>
      <t>- 2021 - наземно оборудване, резервни части и консумативи и въоръжение; 
- 2022 - 2 самолета; 
- 2023 - 3 или 4 самолета;  
- 2024 - 2 или 3 самолета (до 8); 
- 2025 - наземно оборудване, резервни части и консумативи и въоръжение;
- 2026 - резервни части, консумативи, наземно оборудване.</t>
    </r>
  </si>
  <si>
    <t>(в хил лв.)</t>
  </si>
  <si>
    <t>Показател</t>
  </si>
  <si>
    <t>Приложение № 12б</t>
  </si>
  <si>
    <t>Задължения към доставчици от страната</t>
  </si>
  <si>
    <t>Задължения към доставчици от чужбина</t>
  </si>
  <si>
    <t>Задължения по аванси към клиенти от страната</t>
  </si>
  <si>
    <t>Задължения към работници, служители и друг персонал - местни лица</t>
  </si>
  <si>
    <t>Провизии за бъдещи плащания към персонала</t>
  </si>
  <si>
    <t>Задължения към студенти и ученици - местни лица</t>
  </si>
  <si>
    <t>Начислени лихви върху други задължения към местни лица</t>
  </si>
  <si>
    <t>Задължения към други кредитори - местни лица (финансиращи позиции)</t>
  </si>
  <si>
    <t>Коректив за задължения към доставчици - местни лица</t>
  </si>
  <si>
    <t>Коректив за задължения към доставчици - чуждестранни лица</t>
  </si>
  <si>
    <t>Коректив за задължения към персонала - местни лица</t>
  </si>
  <si>
    <t>Коректив за задължения към персонала - чуждестранни лица</t>
  </si>
  <si>
    <t>Коректив за задължения за предоставяне на помощи и други трансфери към домакинства</t>
  </si>
  <si>
    <t>Коректив за задължения за субсидии, капиталови трансфери и здравно-осигурителни дейности</t>
  </si>
  <si>
    <t>Коректив за други задължения към местни лица</t>
  </si>
  <si>
    <t>Коректив за други задължения към чуждестранни лица</t>
  </si>
  <si>
    <t>Доставчици по аванси от страната</t>
  </si>
  <si>
    <t>ЕБК код</t>
  </si>
  <si>
    <t>Наименование на позицията</t>
  </si>
  <si>
    <t>Намаление на финансови активи (приходно-разходни позиции) от други събития</t>
  </si>
  <si>
    <t>Увеличение на финансови активи (приходно-разходни позиции) от други събития</t>
  </si>
  <si>
    <t>Вземания от клиенти от страната</t>
  </si>
  <si>
    <t>Вземания от работници, служители и друг персонал - местни лица</t>
  </si>
  <si>
    <t>Вземания от подотчетни местни лица</t>
  </si>
  <si>
    <t>Вземания от концесии от местни лица</t>
  </si>
  <si>
    <t>Начислени лихви върху други вземания от местни лица</t>
  </si>
  <si>
    <t>Вземания от други дебитори - местни лица (финансиращи позиции)</t>
  </si>
  <si>
    <t>Вземания от други дебитори - чуждестранни лица (финансиращи позиции)</t>
  </si>
  <si>
    <t>Коректив за вземания за помощи и дарения</t>
  </si>
  <si>
    <t>Коректив за неусвоени помощи и дарения</t>
  </si>
  <si>
    <t>Задължения към доставчици по здравно-осигурителни и здравни услуги</t>
  </si>
  <si>
    <t>Задължения към доставчици (приходни позиции)</t>
  </si>
  <si>
    <t>Задължения по аванси към клиенти от чужбина</t>
  </si>
  <si>
    <t>Задължения към работници, служители и друг персонал - чуждестранни лица</t>
  </si>
  <si>
    <t>Задължения към студенти - чуждестранни лица</t>
  </si>
  <si>
    <t>Задължения за пенсии в страната</t>
  </si>
  <si>
    <t>Задължения за социални помощи към местни лица</t>
  </si>
  <si>
    <t>Задължения за предоставяне на субсидия</t>
  </si>
  <si>
    <t>Задължения по възстановяване на данъци и други публични държавни вземания</t>
  </si>
  <si>
    <t>Разчети за лихви по задължения за възстановяване на данъци, вноски, такси и административни глоби и санкции</t>
  </si>
  <si>
    <t>Задължения към небюджетни организации за възстановяване на средства по донорски програми</t>
  </si>
  <si>
    <t>Други задължения (приходно-разходни позиции) към бюджетни организации от подсектор "Централно управление"</t>
  </si>
  <si>
    <t>Други задължения към други държави (приходно-разходни позиции)</t>
  </si>
  <si>
    <t>Дължими вноски, квоти и членски внос към международни организации</t>
  </si>
  <si>
    <t>Задължения към други кредитори - местни лица</t>
  </si>
  <si>
    <t>Задължения към други кредитори - чуждестранни лица</t>
  </si>
  <si>
    <t>Доставчици по аванси от чужбина</t>
  </si>
  <si>
    <t>Доставчици по аванси (приходни позиции)</t>
  </si>
  <si>
    <t>Вземания от клиенти от чужбина</t>
  </si>
  <si>
    <t>Вземания от студенти и ученици - местни лица</t>
  </si>
  <si>
    <t>Вземания от студенти - чуждестранни лица</t>
  </si>
  <si>
    <t>Вземания от подотчетни чуждестранни лица</t>
  </si>
  <si>
    <t>Вземания от надвзети пенсии</t>
  </si>
  <si>
    <t>Вземания за надвзети социални помощи на местни лица</t>
  </si>
  <si>
    <t>Вземания по възстановяване на неусвоена субсидия</t>
  </si>
  <si>
    <t>Вземания от данъци и други публични държавни вземания</t>
  </si>
  <si>
    <t>Вземания от активирани гаранции от местни лица</t>
  </si>
  <si>
    <t>Вземания от участия в предприятия в страната</t>
  </si>
  <si>
    <t>Вземания от участия в предприятия в чужбина</t>
  </si>
  <si>
    <t>Краткосрочни вземания от приватизация от местни лица</t>
  </si>
  <si>
    <t>Дългосрочни вземания от приватизация от местни лица</t>
  </si>
  <si>
    <t>Вземания от надвнесени общински данъци, такси и административни санкции</t>
  </si>
  <si>
    <t>Вземания  от други държави за надвнесени данъци, осигурителни вноски, такси и административни санкции</t>
  </si>
  <si>
    <t>Други вземания от други държави (приходно-разходни позиции)</t>
  </si>
  <si>
    <t>Вземания от международни организации (приходно-разходни позиции)</t>
  </si>
  <si>
    <t>Вземания от Европейския съюз (приходно-разходни позиции)</t>
  </si>
  <si>
    <t>Вземания от други дебитори - местни лица</t>
  </si>
  <si>
    <t>Вземания от други дебитори - чуждестранни лица</t>
  </si>
  <si>
    <t>Коректив по вземания от местни лица</t>
  </si>
  <si>
    <t>Коректив по вземания от чуждестранни лица</t>
  </si>
  <si>
    <t>Раздел 7 - Сметки за приходи, трансфери и преоценки</t>
  </si>
  <si>
    <t>Раздел 6 - Сметки за разходи</t>
  </si>
  <si>
    <t>Справка за задълженията и вземанията към 31.12 на съответната година</t>
  </si>
  <si>
    <t>Задължения</t>
  </si>
  <si>
    <t>Вземания</t>
  </si>
  <si>
    <t>Номенклатура на използваните сметки за задълженията</t>
  </si>
  <si>
    <t>Номенклатура на използваните сметки за вземанията</t>
  </si>
  <si>
    <t>Раздел 4 – Сметки за разчети - вземания</t>
  </si>
  <si>
    <t>Раздел 4 – Сметки за разчети - задължения</t>
  </si>
  <si>
    <t>2022 г.</t>
  </si>
  <si>
    <t>2023 г.</t>
  </si>
  <si>
    <t>2024 г.</t>
  </si>
  <si>
    <t>2025 г.</t>
  </si>
  <si>
    <t>2026 г.</t>
  </si>
  <si>
    <t>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</si>
</sst>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 shrinkToFi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righ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3" fontId="1" fillId="3" borderId="2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3" fontId="11" fillId="0" borderId="2" xfId="0" applyNumberFormat="1" applyFont="1" applyBorder="1" applyAlignment="1">
      <alignment horizontal="right"/>
    </xf>
    <xf numFmtId="0" fontId="1" fillId="4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3" fontId="1" fillId="6" borderId="2" xfId="0" applyNumberFormat="1" applyFont="1" applyFill="1" applyBorder="1" applyAlignment="1">
      <alignment horizontal="right"/>
    </xf>
    <xf numFmtId="3" fontId="1" fillId="6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left" vertical="center" wrapText="1"/>
    </xf>
    <xf numFmtId="3" fontId="16" fillId="4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opLeftCell="A20" zoomScale="90" zoomScaleNormal="90" workbookViewId="0">
      <selection activeCell="D21" sqref="D21:F21"/>
    </sheetView>
  </sheetViews>
  <sheetFormatPr defaultColWidth="8.5703125" defaultRowHeight="15.75" x14ac:dyDescent="0.25"/>
  <cols>
    <col min="1" max="1" width="7.42578125" style="18" customWidth="1"/>
    <col min="2" max="2" width="57.140625" style="14" customWidth="1"/>
    <col min="3" max="3" width="8.140625" style="18" customWidth="1"/>
    <col min="4" max="4" width="7.85546875" style="18" customWidth="1"/>
    <col min="5" max="6" width="8.140625" style="18" customWidth="1"/>
    <col min="7" max="7" width="7.7109375" style="18" customWidth="1"/>
    <col min="8" max="8" width="8.140625" style="18" customWidth="1"/>
    <col min="9" max="12" width="7.5703125" style="18" customWidth="1"/>
    <col min="13" max="13" width="7.42578125" style="18" customWidth="1"/>
    <col min="14" max="14" width="7.85546875" style="14" customWidth="1"/>
    <col min="15" max="15" width="9.42578125" style="14" customWidth="1"/>
    <col min="16" max="16384" width="8.5703125" style="14"/>
  </cols>
  <sheetData>
    <row r="1" spans="1:15" ht="22.5" x14ac:dyDescent="0.25">
      <c r="A1" s="87" t="s">
        <v>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5.75" customHeight="1" x14ac:dyDescent="0.25">
      <c r="A2" s="94" t="s">
        <v>48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x14ac:dyDescent="0.25">
      <c r="I3" s="19"/>
      <c r="J3" s="19"/>
      <c r="K3" s="19"/>
      <c r="L3" s="19"/>
      <c r="M3" s="20"/>
      <c r="N3" s="90" t="s">
        <v>37</v>
      </c>
      <c r="O3" s="90"/>
    </row>
    <row r="4" spans="1:15" x14ac:dyDescent="0.25">
      <c r="A4" s="21" t="s">
        <v>0</v>
      </c>
      <c r="B4" s="21" t="s">
        <v>1</v>
      </c>
      <c r="C4" s="21">
        <v>2019</v>
      </c>
      <c r="D4" s="21">
        <v>2020</v>
      </c>
      <c r="E4" s="21">
        <v>2021</v>
      </c>
      <c r="F4" s="21">
        <v>2022</v>
      </c>
      <c r="G4" s="21">
        <v>2023</v>
      </c>
      <c r="H4" s="21">
        <v>2024</v>
      </c>
      <c r="I4" s="21">
        <v>2025</v>
      </c>
      <c r="J4" s="21">
        <v>2026</v>
      </c>
      <c r="K4" s="21">
        <v>2027</v>
      </c>
      <c r="L4" s="21">
        <v>2028</v>
      </c>
      <c r="M4" s="21">
        <v>2029</v>
      </c>
      <c r="N4" s="21">
        <v>2030</v>
      </c>
      <c r="O4" s="21" t="s">
        <v>7</v>
      </c>
    </row>
    <row r="5" spans="1:15" x14ac:dyDescent="0.25">
      <c r="A5" s="22" t="s">
        <v>2</v>
      </c>
      <c r="B5" s="23" t="s">
        <v>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x14ac:dyDescent="0.25">
      <c r="A6" s="50" t="s">
        <v>38</v>
      </c>
      <c r="B6" s="4" t="s">
        <v>18</v>
      </c>
      <c r="C6" s="26">
        <v>100</v>
      </c>
      <c r="D6" s="60">
        <v>100</v>
      </c>
      <c r="E6" s="60">
        <v>100</v>
      </c>
      <c r="F6" s="60">
        <v>260</v>
      </c>
      <c r="G6" s="26">
        <v>240</v>
      </c>
      <c r="H6" s="26">
        <v>200</v>
      </c>
      <c r="I6" s="26">
        <v>100</v>
      </c>
      <c r="J6" s="26">
        <v>300</v>
      </c>
      <c r="K6" s="26">
        <v>300</v>
      </c>
      <c r="L6" s="26">
        <v>100</v>
      </c>
      <c r="M6" s="26">
        <v>0</v>
      </c>
      <c r="N6" s="26">
        <v>0</v>
      </c>
      <c r="O6" s="26">
        <f>SUM(C6:N6)</f>
        <v>1800</v>
      </c>
    </row>
    <row r="7" spans="1:15" s="16" customFormat="1" ht="173.25" x14ac:dyDescent="0.25">
      <c r="A7" s="51" t="s">
        <v>39</v>
      </c>
      <c r="B7" s="48" t="s">
        <v>49</v>
      </c>
      <c r="C7" s="54">
        <v>0</v>
      </c>
      <c r="D7" s="54">
        <v>0</v>
      </c>
      <c r="E7" s="54">
        <v>150</v>
      </c>
      <c r="F7" s="54">
        <v>250</v>
      </c>
      <c r="G7" s="54">
        <v>300</v>
      </c>
      <c r="H7" s="54">
        <v>300</v>
      </c>
      <c r="I7" s="54">
        <v>250</v>
      </c>
      <c r="J7" s="54">
        <v>200</v>
      </c>
      <c r="K7" s="54">
        <v>0</v>
      </c>
      <c r="L7" s="54">
        <v>0</v>
      </c>
      <c r="M7" s="54">
        <v>0</v>
      </c>
      <c r="N7" s="54">
        <v>0</v>
      </c>
      <c r="O7" s="54">
        <f>SUM(C7:N7)</f>
        <v>1450</v>
      </c>
    </row>
    <row r="8" spans="1:15" ht="0.75" hidden="1" customHeight="1" x14ac:dyDescent="0.25">
      <c r="A8" s="49"/>
      <c r="B8" s="4" t="s">
        <v>4</v>
      </c>
      <c r="C8" s="28"/>
      <c r="D8" s="55"/>
      <c r="E8" s="29">
        <v>150</v>
      </c>
      <c r="F8" s="29">
        <v>250</v>
      </c>
      <c r="G8" s="29">
        <v>300</v>
      </c>
      <c r="H8" s="29">
        <v>300</v>
      </c>
      <c r="I8" s="29">
        <v>250</v>
      </c>
      <c r="J8" s="29">
        <v>200</v>
      </c>
      <c r="K8" s="28"/>
      <c r="L8" s="28"/>
      <c r="M8" s="28"/>
      <c r="N8" s="28"/>
      <c r="O8" s="26">
        <f>SUM(C8:J8)</f>
        <v>1450</v>
      </c>
    </row>
    <row r="9" spans="1:15" s="31" customFormat="1" ht="0.75" hidden="1" customHeight="1" x14ac:dyDescent="0.25">
      <c r="A9" s="49"/>
      <c r="B9" s="30" t="s">
        <v>6</v>
      </c>
      <c r="C9" s="56"/>
      <c r="D9" s="56"/>
      <c r="E9" s="57">
        <f>+E8/1.2</f>
        <v>125</v>
      </c>
      <c r="F9" s="57">
        <f t="shared" ref="F9:J9" si="0">+F8/1.2</f>
        <v>208.33333333333334</v>
      </c>
      <c r="G9" s="57">
        <f t="shared" si="0"/>
        <v>250</v>
      </c>
      <c r="H9" s="57">
        <f t="shared" si="0"/>
        <v>250</v>
      </c>
      <c r="I9" s="57">
        <f t="shared" si="0"/>
        <v>208.33333333333334</v>
      </c>
      <c r="J9" s="57">
        <f t="shared" si="0"/>
        <v>166.66666666666669</v>
      </c>
      <c r="K9" s="56"/>
      <c r="L9" s="56"/>
      <c r="M9" s="56"/>
      <c r="N9" s="56"/>
      <c r="O9" s="57">
        <f t="shared" ref="O9" si="1">+O8/1.2</f>
        <v>1208.3333333333335</v>
      </c>
    </row>
    <row r="10" spans="1:15" s="31" customFormat="1" ht="0.75" hidden="1" customHeight="1" x14ac:dyDescent="0.25">
      <c r="A10" s="49"/>
      <c r="B10" s="27" t="s">
        <v>5</v>
      </c>
      <c r="C10" s="56"/>
      <c r="D10" s="56"/>
      <c r="E10" s="57">
        <f>+E8-E9</f>
        <v>25</v>
      </c>
      <c r="F10" s="57">
        <f t="shared" ref="F10:J10" si="2">+F8-F9</f>
        <v>41.666666666666657</v>
      </c>
      <c r="G10" s="57">
        <f t="shared" si="2"/>
        <v>50</v>
      </c>
      <c r="H10" s="57">
        <f t="shared" si="2"/>
        <v>50</v>
      </c>
      <c r="I10" s="57">
        <f t="shared" si="2"/>
        <v>41.666666666666657</v>
      </c>
      <c r="J10" s="57">
        <f t="shared" si="2"/>
        <v>33.333333333333314</v>
      </c>
      <c r="K10" s="56"/>
      <c r="L10" s="56"/>
      <c r="M10" s="56"/>
      <c r="N10" s="56"/>
      <c r="O10" s="57">
        <f t="shared" ref="O10" si="3">+O8-O9</f>
        <v>241.66666666666652</v>
      </c>
    </row>
    <row r="11" spans="1:15" ht="0.75" hidden="1" customHeight="1" x14ac:dyDescent="0.25">
      <c r="A11" s="49"/>
      <c r="B11" s="4" t="s">
        <v>3</v>
      </c>
      <c r="C11" s="28"/>
      <c r="D11" s="29">
        <v>50</v>
      </c>
      <c r="E11" s="29">
        <v>30</v>
      </c>
      <c r="F11" s="29">
        <v>40</v>
      </c>
      <c r="G11" s="29">
        <v>50</v>
      </c>
      <c r="H11" s="29">
        <v>50</v>
      </c>
      <c r="I11" s="29">
        <v>60</v>
      </c>
      <c r="J11" s="29">
        <v>70</v>
      </c>
      <c r="K11" s="28"/>
      <c r="L11" s="28"/>
      <c r="M11" s="28"/>
      <c r="N11" s="28"/>
      <c r="O11" s="26">
        <f>SUM(C11:J11)</f>
        <v>350</v>
      </c>
    </row>
    <row r="12" spans="1:15" s="31" customFormat="1" ht="0.75" hidden="1" customHeight="1" x14ac:dyDescent="0.25">
      <c r="A12" s="49"/>
      <c r="B12" s="27" t="s">
        <v>6</v>
      </c>
      <c r="C12" s="32"/>
      <c r="D12" s="58">
        <f>+D11/1.2</f>
        <v>41.666666666666671</v>
      </c>
      <c r="E12" s="58">
        <f>+E11/1.2</f>
        <v>25</v>
      </c>
      <c r="F12" s="58">
        <f t="shared" ref="F12:J12" si="4">+F11/1.2</f>
        <v>33.333333333333336</v>
      </c>
      <c r="G12" s="58">
        <f t="shared" si="4"/>
        <v>41.666666666666671</v>
      </c>
      <c r="H12" s="58">
        <f t="shared" si="4"/>
        <v>41.666666666666671</v>
      </c>
      <c r="I12" s="58">
        <f t="shared" si="4"/>
        <v>50</v>
      </c>
      <c r="J12" s="58">
        <f t="shared" si="4"/>
        <v>58.333333333333336</v>
      </c>
      <c r="K12" s="32"/>
      <c r="L12" s="32"/>
      <c r="M12" s="32"/>
      <c r="N12" s="32"/>
      <c r="O12" s="58">
        <f t="shared" ref="O12" si="5">+O11/1.2</f>
        <v>291.66666666666669</v>
      </c>
    </row>
    <row r="13" spans="1:15" s="31" customFormat="1" ht="0.75" hidden="1" customHeight="1" x14ac:dyDescent="0.25">
      <c r="A13" s="49"/>
      <c r="B13" s="27" t="s">
        <v>5</v>
      </c>
      <c r="C13" s="32"/>
      <c r="D13" s="58">
        <f>+D11-D12</f>
        <v>8.3333333333333286</v>
      </c>
      <c r="E13" s="58">
        <f>+E11-E12</f>
        <v>5</v>
      </c>
      <c r="F13" s="58">
        <f t="shared" ref="F13:J13" si="6">+F11-F12</f>
        <v>6.6666666666666643</v>
      </c>
      <c r="G13" s="58">
        <f t="shared" si="6"/>
        <v>8.3333333333333286</v>
      </c>
      <c r="H13" s="58">
        <f t="shared" si="6"/>
        <v>8.3333333333333286</v>
      </c>
      <c r="I13" s="58">
        <f t="shared" si="6"/>
        <v>10</v>
      </c>
      <c r="J13" s="58">
        <f t="shared" si="6"/>
        <v>11.666666666666664</v>
      </c>
      <c r="K13" s="32"/>
      <c r="L13" s="32"/>
      <c r="M13" s="32"/>
      <c r="N13" s="32"/>
      <c r="O13" s="58">
        <f t="shared" ref="O13" si="7">+O11-O12</f>
        <v>58.333333333333314</v>
      </c>
    </row>
    <row r="14" spans="1:15" s="31" customFormat="1" ht="21" customHeight="1" x14ac:dyDescent="0.25">
      <c r="A14" s="51" t="s">
        <v>41</v>
      </c>
      <c r="B14" s="17" t="s">
        <v>40</v>
      </c>
      <c r="C14" s="52">
        <v>0</v>
      </c>
      <c r="D14" s="53">
        <v>50</v>
      </c>
      <c r="E14" s="53">
        <v>30</v>
      </c>
      <c r="F14" s="53">
        <v>40</v>
      </c>
      <c r="G14" s="53">
        <v>50</v>
      </c>
      <c r="H14" s="53">
        <v>50</v>
      </c>
      <c r="I14" s="53">
        <v>60</v>
      </c>
      <c r="J14" s="53">
        <v>70</v>
      </c>
      <c r="K14" s="52">
        <v>0</v>
      </c>
      <c r="L14" s="52">
        <v>0</v>
      </c>
      <c r="M14" s="52">
        <v>0</v>
      </c>
      <c r="N14" s="52">
        <v>0</v>
      </c>
      <c r="O14" s="53">
        <f>SUM(C14:N14)</f>
        <v>350</v>
      </c>
    </row>
    <row r="15" spans="1:15" hidden="1" x14ac:dyDescent="0.25">
      <c r="A15" s="5" t="s">
        <v>9</v>
      </c>
      <c r="B15" s="6" t="s">
        <v>10</v>
      </c>
      <c r="C15" s="7">
        <v>0</v>
      </c>
      <c r="D15" s="7">
        <v>90</v>
      </c>
      <c r="E15" s="7">
        <v>180</v>
      </c>
      <c r="F15" s="7">
        <v>180</v>
      </c>
      <c r="G15" s="7">
        <v>90</v>
      </c>
      <c r="H15" s="7">
        <v>180</v>
      </c>
      <c r="I15" s="7">
        <v>90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f t="shared" ref="O15:O19" si="8">SUM(C15:N15)</f>
        <v>810</v>
      </c>
    </row>
    <row r="16" spans="1:15" hidden="1" x14ac:dyDescent="0.25">
      <c r="A16" s="5"/>
      <c r="B16" s="9" t="s">
        <v>11</v>
      </c>
      <c r="C16" s="10">
        <v>0</v>
      </c>
      <c r="D16" s="10">
        <v>10</v>
      </c>
      <c r="E16" s="10">
        <v>20</v>
      </c>
      <c r="F16" s="10">
        <v>20</v>
      </c>
      <c r="G16" s="10">
        <v>10</v>
      </c>
      <c r="H16" s="10">
        <v>20</v>
      </c>
      <c r="I16" s="10">
        <v>10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f t="shared" si="8"/>
        <v>90</v>
      </c>
    </row>
    <row r="17" spans="1:15" hidden="1" x14ac:dyDescent="0.25">
      <c r="A17" s="5" t="s">
        <v>12</v>
      </c>
      <c r="B17" s="6" t="s">
        <v>13</v>
      </c>
      <c r="C17" s="8">
        <v>0</v>
      </c>
      <c r="D17" s="8">
        <v>16</v>
      </c>
      <c r="E17" s="8">
        <v>0</v>
      </c>
      <c r="F17" s="8">
        <v>0</v>
      </c>
      <c r="G17" s="8">
        <v>63</v>
      </c>
      <c r="H17" s="8">
        <v>0</v>
      </c>
      <c r="I17" s="8">
        <v>84</v>
      </c>
      <c r="J17" s="8">
        <v>121</v>
      </c>
      <c r="K17" s="8">
        <v>130</v>
      </c>
      <c r="L17" s="8">
        <v>0</v>
      </c>
      <c r="M17" s="8">
        <v>0</v>
      </c>
      <c r="N17" s="8">
        <v>0</v>
      </c>
      <c r="O17" s="8">
        <f t="shared" si="8"/>
        <v>414</v>
      </c>
    </row>
    <row r="18" spans="1:15" hidden="1" x14ac:dyDescent="0.25">
      <c r="A18" s="5"/>
      <c r="B18" s="9" t="s">
        <v>11</v>
      </c>
      <c r="C18" s="10">
        <v>0</v>
      </c>
      <c r="D18" s="10">
        <v>2</v>
      </c>
      <c r="E18" s="10">
        <v>0</v>
      </c>
      <c r="F18" s="10">
        <v>0</v>
      </c>
      <c r="G18" s="10">
        <v>9</v>
      </c>
      <c r="H18" s="10">
        <v>0</v>
      </c>
      <c r="I18" s="10">
        <v>13</v>
      </c>
      <c r="J18" s="10">
        <v>18</v>
      </c>
      <c r="K18" s="10">
        <v>18</v>
      </c>
      <c r="L18" s="10">
        <v>0</v>
      </c>
      <c r="M18" s="10">
        <v>0</v>
      </c>
      <c r="N18" s="10">
        <v>0</v>
      </c>
      <c r="O18" s="10">
        <f t="shared" si="8"/>
        <v>60</v>
      </c>
    </row>
    <row r="19" spans="1:15" ht="31.5" hidden="1" x14ac:dyDescent="0.25">
      <c r="A19" s="11" t="s">
        <v>14</v>
      </c>
      <c r="B19" s="12" t="s">
        <v>15</v>
      </c>
      <c r="C19" s="13">
        <v>0</v>
      </c>
      <c r="D19" s="13">
        <v>28</v>
      </c>
      <c r="E19" s="13">
        <v>20</v>
      </c>
      <c r="F19" s="13">
        <v>22</v>
      </c>
      <c r="G19" s="13">
        <v>35</v>
      </c>
      <c r="H19" s="13">
        <v>24</v>
      </c>
      <c r="I19" s="13">
        <v>28</v>
      </c>
      <c r="J19" s="13">
        <v>43</v>
      </c>
      <c r="K19" s="13">
        <v>40</v>
      </c>
      <c r="L19" s="13">
        <v>0</v>
      </c>
      <c r="M19" s="13">
        <v>0</v>
      </c>
      <c r="N19" s="13">
        <v>0</v>
      </c>
      <c r="O19" s="8">
        <f t="shared" si="8"/>
        <v>240</v>
      </c>
    </row>
    <row r="20" spans="1:15" s="35" customFormat="1" ht="47.25" x14ac:dyDescent="0.25">
      <c r="A20" s="22" t="s">
        <v>8</v>
      </c>
      <c r="B20" s="40" t="s">
        <v>27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</row>
    <row r="21" spans="1:15" s="35" customFormat="1" x14ac:dyDescent="0.25">
      <c r="A21" s="50" t="s">
        <v>42</v>
      </c>
      <c r="B21" s="1" t="s">
        <v>18</v>
      </c>
      <c r="C21" s="36">
        <v>100</v>
      </c>
      <c r="D21" s="59">
        <v>100</v>
      </c>
      <c r="E21" s="59">
        <v>100</v>
      </c>
      <c r="F21" s="59">
        <v>100</v>
      </c>
      <c r="G21" s="36">
        <v>100</v>
      </c>
      <c r="H21" s="36">
        <v>100</v>
      </c>
      <c r="I21" s="36">
        <v>100</v>
      </c>
      <c r="J21" s="36">
        <v>150</v>
      </c>
      <c r="K21" s="36">
        <v>150</v>
      </c>
      <c r="L21" s="36">
        <v>180</v>
      </c>
      <c r="M21" s="36">
        <v>174</v>
      </c>
      <c r="N21" s="36">
        <v>110</v>
      </c>
      <c r="O21" s="36">
        <f t="shared" ref="O21:O26" si="9">SUM(C21:N21)</f>
        <v>1464</v>
      </c>
    </row>
    <row r="22" spans="1:15" s="35" customFormat="1" ht="31.5" x14ac:dyDescent="0.25">
      <c r="A22" s="91" t="s">
        <v>43</v>
      </c>
      <c r="B22" s="2" t="s">
        <v>19</v>
      </c>
      <c r="C22" s="38">
        <f>C23+C24+C25</f>
        <v>0</v>
      </c>
      <c r="D22" s="38">
        <f>SUM(D23:D25)</f>
        <v>131</v>
      </c>
      <c r="E22" s="38">
        <f t="shared" ref="E22:G22" si="10">SUM(E23:E25)</f>
        <v>200</v>
      </c>
      <c r="F22" s="38">
        <f t="shared" si="10"/>
        <v>202</v>
      </c>
      <c r="G22" s="38">
        <f t="shared" si="10"/>
        <v>186</v>
      </c>
      <c r="H22" s="38">
        <f t="shared" ref="H22" si="11">SUM(H23:H25)</f>
        <v>204</v>
      </c>
      <c r="I22" s="38">
        <f t="shared" ref="I22" si="12">SUM(I23:I25)</f>
        <v>202</v>
      </c>
      <c r="J22" s="38">
        <f t="shared" ref="J22" si="13">SUM(J23:J25)</f>
        <v>162</v>
      </c>
      <c r="K22" s="38">
        <f t="shared" ref="K22" si="14">SUM(K23:K25)</f>
        <v>170</v>
      </c>
      <c r="L22" s="38">
        <f t="shared" ref="L22" si="15">SUM(L23:L25)</f>
        <v>0</v>
      </c>
      <c r="M22" s="38">
        <f t="shared" ref="M22" si="16">SUM(M23:M25)</f>
        <v>0</v>
      </c>
      <c r="N22" s="38">
        <f t="shared" ref="N22" si="17">SUM(N23:N25)</f>
        <v>0</v>
      </c>
      <c r="O22" s="36">
        <f t="shared" si="9"/>
        <v>1457</v>
      </c>
    </row>
    <row r="23" spans="1:15" s="35" customFormat="1" x14ac:dyDescent="0.25">
      <c r="A23" s="92"/>
      <c r="B23" s="46" t="s">
        <v>20</v>
      </c>
      <c r="C23" s="37">
        <v>0</v>
      </c>
      <c r="D23" s="47">
        <v>90</v>
      </c>
      <c r="E23" s="47">
        <v>180</v>
      </c>
      <c r="F23" s="47">
        <v>180</v>
      </c>
      <c r="G23" s="47">
        <v>90</v>
      </c>
      <c r="H23" s="47">
        <v>180</v>
      </c>
      <c r="I23" s="37">
        <v>90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f t="shared" si="9"/>
        <v>810</v>
      </c>
    </row>
    <row r="24" spans="1:15" s="35" customFormat="1" x14ac:dyDescent="0.25">
      <c r="A24" s="92"/>
      <c r="B24" s="46" t="s">
        <v>21</v>
      </c>
      <c r="C24" s="37">
        <v>0</v>
      </c>
      <c r="D24" s="47">
        <v>16</v>
      </c>
      <c r="E24" s="47">
        <v>0</v>
      </c>
      <c r="F24" s="47">
        <v>0</v>
      </c>
      <c r="G24" s="47">
        <v>63</v>
      </c>
      <c r="H24" s="47">
        <v>0</v>
      </c>
      <c r="I24" s="37">
        <v>84</v>
      </c>
      <c r="J24" s="37">
        <v>121</v>
      </c>
      <c r="K24" s="37">
        <v>130</v>
      </c>
      <c r="L24" s="37">
        <v>0</v>
      </c>
      <c r="M24" s="37">
        <v>0</v>
      </c>
      <c r="N24" s="37">
        <v>0</v>
      </c>
      <c r="O24" s="37">
        <f t="shared" si="9"/>
        <v>414</v>
      </c>
    </row>
    <row r="25" spans="1:15" s="35" customFormat="1" ht="31.5" x14ac:dyDescent="0.25">
      <c r="A25" s="92"/>
      <c r="B25" s="46" t="s">
        <v>22</v>
      </c>
      <c r="C25" s="37">
        <v>0</v>
      </c>
      <c r="D25" s="47">
        <v>25</v>
      </c>
      <c r="E25" s="47">
        <v>20</v>
      </c>
      <c r="F25" s="47">
        <v>22</v>
      </c>
      <c r="G25" s="47">
        <v>33</v>
      </c>
      <c r="H25" s="47">
        <v>24</v>
      </c>
      <c r="I25" s="37">
        <v>28</v>
      </c>
      <c r="J25" s="37">
        <v>41</v>
      </c>
      <c r="K25" s="37">
        <v>40</v>
      </c>
      <c r="L25" s="37">
        <v>0</v>
      </c>
      <c r="M25" s="37">
        <v>0</v>
      </c>
      <c r="N25" s="37">
        <v>0</v>
      </c>
      <c r="O25" s="37">
        <f t="shared" si="9"/>
        <v>233</v>
      </c>
    </row>
    <row r="26" spans="1:15" s="35" customFormat="1" x14ac:dyDescent="0.25">
      <c r="A26" s="50" t="s">
        <v>44</v>
      </c>
      <c r="B26" s="3" t="s">
        <v>23</v>
      </c>
      <c r="C26" s="36">
        <v>0</v>
      </c>
      <c r="D26" s="36">
        <v>3</v>
      </c>
      <c r="E26" s="36">
        <v>0</v>
      </c>
      <c r="F26" s="36">
        <v>0</v>
      </c>
      <c r="G26" s="36">
        <v>2</v>
      </c>
      <c r="H26" s="36">
        <v>0</v>
      </c>
      <c r="I26" s="36">
        <v>0</v>
      </c>
      <c r="J26" s="36">
        <v>2</v>
      </c>
      <c r="K26" s="36">
        <v>0</v>
      </c>
      <c r="L26" s="36">
        <v>0</v>
      </c>
      <c r="M26" s="36">
        <v>0</v>
      </c>
      <c r="N26" s="36">
        <v>0</v>
      </c>
      <c r="O26" s="36">
        <f t="shared" si="9"/>
        <v>7</v>
      </c>
    </row>
    <row r="27" spans="1:15" s="35" customFormat="1" ht="31.5" x14ac:dyDescent="0.25">
      <c r="A27" s="22" t="s">
        <v>34</v>
      </c>
      <c r="B27" s="43" t="s">
        <v>35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  <row r="28" spans="1:15" s="35" customFormat="1" x14ac:dyDescent="0.25">
      <c r="A28" s="50" t="s">
        <v>45</v>
      </c>
      <c r="B28" s="1" t="s">
        <v>18</v>
      </c>
      <c r="C28" s="36">
        <v>171</v>
      </c>
      <c r="D28" s="59">
        <v>171</v>
      </c>
      <c r="E28" s="59">
        <v>171</v>
      </c>
      <c r="F28" s="59">
        <v>187</v>
      </c>
      <c r="G28" s="36">
        <v>90</v>
      </c>
      <c r="H28" s="36">
        <v>30</v>
      </c>
      <c r="I28" s="36">
        <v>0</v>
      </c>
      <c r="J28" s="36">
        <v>84</v>
      </c>
      <c r="K28" s="36">
        <v>80</v>
      </c>
      <c r="L28" s="36">
        <v>0</v>
      </c>
      <c r="M28" s="36">
        <v>0</v>
      </c>
      <c r="N28" s="36">
        <v>0</v>
      </c>
      <c r="O28" s="36">
        <f t="shared" ref="O28:O36" si="18">SUM(C28:N28)</f>
        <v>984</v>
      </c>
    </row>
    <row r="29" spans="1:15" s="35" customFormat="1" ht="33" customHeight="1" x14ac:dyDescent="0.25">
      <c r="A29" s="91" t="s">
        <v>46</v>
      </c>
      <c r="B29" s="2" t="s">
        <v>19</v>
      </c>
      <c r="C29" s="38">
        <f t="shared" ref="C29:O29" si="19">C30+C31+C32</f>
        <v>0</v>
      </c>
      <c r="D29" s="38">
        <f t="shared" si="19"/>
        <v>0</v>
      </c>
      <c r="E29" s="38">
        <f t="shared" si="19"/>
        <v>0</v>
      </c>
      <c r="F29" s="38">
        <f t="shared" si="19"/>
        <v>0</v>
      </c>
      <c r="G29" s="38">
        <f t="shared" si="19"/>
        <v>480</v>
      </c>
      <c r="H29" s="38">
        <f t="shared" si="19"/>
        <v>480</v>
      </c>
      <c r="I29" s="38">
        <f t="shared" si="19"/>
        <v>0</v>
      </c>
      <c r="J29" s="38">
        <f t="shared" si="19"/>
        <v>0</v>
      </c>
      <c r="K29" s="38">
        <f t="shared" si="19"/>
        <v>0</v>
      </c>
      <c r="L29" s="38">
        <f t="shared" si="19"/>
        <v>0</v>
      </c>
      <c r="M29" s="38">
        <f t="shared" si="19"/>
        <v>0</v>
      </c>
      <c r="N29" s="38">
        <f t="shared" si="19"/>
        <v>0</v>
      </c>
      <c r="O29" s="38">
        <f t="shared" si="19"/>
        <v>960</v>
      </c>
    </row>
    <row r="30" spans="1:15" s="35" customFormat="1" ht="31.5" x14ac:dyDescent="0.25">
      <c r="A30" s="92"/>
      <c r="B30" s="46" t="s">
        <v>28</v>
      </c>
      <c r="C30" s="37">
        <v>0</v>
      </c>
      <c r="D30" s="37">
        <v>0</v>
      </c>
      <c r="E30" s="37">
        <v>0</v>
      </c>
      <c r="F30" s="37">
        <v>0</v>
      </c>
      <c r="G30" s="37">
        <v>472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f t="shared" si="18"/>
        <v>472</v>
      </c>
    </row>
    <row r="31" spans="1:15" s="35" customFormat="1" ht="31.5" x14ac:dyDescent="0.25">
      <c r="A31" s="92"/>
      <c r="B31" s="46" t="s">
        <v>29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472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f t="shared" si="18"/>
        <v>472</v>
      </c>
    </row>
    <row r="32" spans="1:15" s="35" customFormat="1" ht="31.5" x14ac:dyDescent="0.25">
      <c r="A32" s="93"/>
      <c r="B32" s="46" t="s">
        <v>30</v>
      </c>
      <c r="C32" s="37">
        <v>0</v>
      </c>
      <c r="D32" s="37">
        <v>0</v>
      </c>
      <c r="E32" s="37">
        <v>0</v>
      </c>
      <c r="F32" s="37">
        <v>0</v>
      </c>
      <c r="G32" s="37">
        <v>8</v>
      </c>
      <c r="H32" s="37">
        <v>8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f t="shared" si="18"/>
        <v>16</v>
      </c>
    </row>
    <row r="33" spans="1:15" s="35" customFormat="1" x14ac:dyDescent="0.25">
      <c r="A33" s="91" t="s">
        <v>47</v>
      </c>
      <c r="B33" s="4" t="s">
        <v>24</v>
      </c>
      <c r="C33" s="36">
        <f t="shared" ref="C33:O33" si="20">C34+C35+C36</f>
        <v>0</v>
      </c>
      <c r="D33" s="36">
        <f t="shared" si="20"/>
        <v>0</v>
      </c>
      <c r="E33" s="36">
        <f t="shared" si="20"/>
        <v>0</v>
      </c>
      <c r="F33" s="36">
        <f t="shared" si="20"/>
        <v>0</v>
      </c>
      <c r="G33" s="36">
        <f t="shared" si="20"/>
        <v>3</v>
      </c>
      <c r="H33" s="36">
        <f t="shared" si="20"/>
        <v>6</v>
      </c>
      <c r="I33" s="36">
        <f t="shared" si="20"/>
        <v>6</v>
      </c>
      <c r="J33" s="36">
        <f t="shared" si="20"/>
        <v>6</v>
      </c>
      <c r="K33" s="36">
        <f t="shared" si="20"/>
        <v>3</v>
      </c>
      <c r="L33" s="36">
        <f t="shared" si="20"/>
        <v>0</v>
      </c>
      <c r="M33" s="36">
        <f t="shared" si="20"/>
        <v>0</v>
      </c>
      <c r="N33" s="36">
        <f t="shared" si="20"/>
        <v>0</v>
      </c>
      <c r="O33" s="36">
        <f t="shared" si="20"/>
        <v>24</v>
      </c>
    </row>
    <row r="34" spans="1:15" s="35" customFormat="1" x14ac:dyDescent="0.25">
      <c r="A34" s="92"/>
      <c r="B34" s="44" t="s">
        <v>31</v>
      </c>
      <c r="C34" s="37">
        <v>0</v>
      </c>
      <c r="D34" s="37">
        <v>0</v>
      </c>
      <c r="E34" s="37">
        <v>0</v>
      </c>
      <c r="F34" s="37">
        <v>0</v>
      </c>
      <c r="G34" s="37">
        <v>3</v>
      </c>
      <c r="H34" s="37">
        <v>3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f t="shared" si="18"/>
        <v>6</v>
      </c>
    </row>
    <row r="35" spans="1:15" s="35" customFormat="1" ht="31.5" x14ac:dyDescent="0.25">
      <c r="A35" s="92"/>
      <c r="B35" s="45" t="s">
        <v>32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3</v>
      </c>
      <c r="I35" s="37">
        <v>3</v>
      </c>
      <c r="J35" s="37">
        <v>3</v>
      </c>
      <c r="K35" s="37">
        <v>0</v>
      </c>
      <c r="L35" s="37">
        <v>0</v>
      </c>
      <c r="M35" s="37">
        <v>0</v>
      </c>
      <c r="N35" s="37">
        <v>0</v>
      </c>
      <c r="O35" s="37">
        <f t="shared" si="18"/>
        <v>9</v>
      </c>
    </row>
    <row r="36" spans="1:15" s="35" customFormat="1" ht="31.5" x14ac:dyDescent="0.25">
      <c r="A36" s="93"/>
      <c r="B36" s="45" t="s">
        <v>33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3</v>
      </c>
      <c r="J36" s="37">
        <v>3</v>
      </c>
      <c r="K36" s="37">
        <v>3</v>
      </c>
      <c r="L36" s="37">
        <v>0</v>
      </c>
      <c r="M36" s="37">
        <v>0</v>
      </c>
      <c r="N36" s="37">
        <v>0</v>
      </c>
      <c r="O36" s="37">
        <f t="shared" si="18"/>
        <v>9</v>
      </c>
    </row>
    <row r="37" spans="1:15" s="35" customFormat="1" x14ac:dyDescent="0.25">
      <c r="A37" s="88"/>
      <c r="B37" s="39" t="s">
        <v>36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1:15" s="35" customFormat="1" x14ac:dyDescent="0.25">
      <c r="A38" s="88"/>
      <c r="B38" s="1" t="s">
        <v>18</v>
      </c>
      <c r="C38" s="36">
        <f t="shared" ref="C38:O38" si="21">C6+C21+C28</f>
        <v>371</v>
      </c>
      <c r="D38" s="36">
        <f t="shared" si="21"/>
        <v>371</v>
      </c>
      <c r="E38" s="36">
        <f t="shared" si="21"/>
        <v>371</v>
      </c>
      <c r="F38" s="36">
        <f t="shared" si="21"/>
        <v>547</v>
      </c>
      <c r="G38" s="36">
        <f t="shared" si="21"/>
        <v>430</v>
      </c>
      <c r="H38" s="36">
        <f t="shared" si="21"/>
        <v>330</v>
      </c>
      <c r="I38" s="36">
        <f t="shared" si="21"/>
        <v>200</v>
      </c>
      <c r="J38" s="36">
        <f t="shared" si="21"/>
        <v>534</v>
      </c>
      <c r="K38" s="36">
        <f t="shared" si="21"/>
        <v>530</v>
      </c>
      <c r="L38" s="36">
        <f t="shared" si="21"/>
        <v>280</v>
      </c>
      <c r="M38" s="36">
        <f t="shared" si="21"/>
        <v>174</v>
      </c>
      <c r="N38" s="36">
        <f t="shared" si="21"/>
        <v>110</v>
      </c>
      <c r="O38" s="36">
        <f t="shared" si="21"/>
        <v>4248</v>
      </c>
    </row>
    <row r="39" spans="1:15" s="35" customFormat="1" ht="31.5" x14ac:dyDescent="0.25">
      <c r="A39" s="88"/>
      <c r="B39" s="2" t="s">
        <v>25</v>
      </c>
      <c r="C39" s="36">
        <f t="shared" ref="C39:N39" si="22">C7+C22+C29</f>
        <v>0</v>
      </c>
      <c r="D39" s="36">
        <f t="shared" si="22"/>
        <v>131</v>
      </c>
      <c r="E39" s="36">
        <f t="shared" si="22"/>
        <v>350</v>
      </c>
      <c r="F39" s="36">
        <f t="shared" si="22"/>
        <v>452</v>
      </c>
      <c r="G39" s="36">
        <f t="shared" si="22"/>
        <v>966</v>
      </c>
      <c r="H39" s="36">
        <f t="shared" si="22"/>
        <v>984</v>
      </c>
      <c r="I39" s="36">
        <f t="shared" si="22"/>
        <v>452</v>
      </c>
      <c r="J39" s="36">
        <f t="shared" si="22"/>
        <v>362</v>
      </c>
      <c r="K39" s="36">
        <f t="shared" si="22"/>
        <v>170</v>
      </c>
      <c r="L39" s="36">
        <f t="shared" si="22"/>
        <v>0</v>
      </c>
      <c r="M39" s="36">
        <f t="shared" si="22"/>
        <v>0</v>
      </c>
      <c r="N39" s="36">
        <f t="shared" si="22"/>
        <v>0</v>
      </c>
      <c r="O39" s="36">
        <f>O7+O22+O29</f>
        <v>3867</v>
      </c>
    </row>
    <row r="40" spans="1:15" s="35" customFormat="1" x14ac:dyDescent="0.25">
      <c r="A40" s="89"/>
      <c r="B40" s="3" t="s">
        <v>26</v>
      </c>
      <c r="C40" s="36">
        <f t="shared" ref="C40:N40" si="23">C33+C14+C26</f>
        <v>0</v>
      </c>
      <c r="D40" s="36">
        <f t="shared" si="23"/>
        <v>53</v>
      </c>
      <c r="E40" s="36">
        <f t="shared" si="23"/>
        <v>30</v>
      </c>
      <c r="F40" s="36">
        <f t="shared" si="23"/>
        <v>40</v>
      </c>
      <c r="G40" s="36">
        <f t="shared" si="23"/>
        <v>55</v>
      </c>
      <c r="H40" s="36">
        <f t="shared" si="23"/>
        <v>56</v>
      </c>
      <c r="I40" s="36">
        <f t="shared" si="23"/>
        <v>66</v>
      </c>
      <c r="J40" s="36">
        <f t="shared" si="23"/>
        <v>78</v>
      </c>
      <c r="K40" s="36">
        <f t="shared" si="23"/>
        <v>3</v>
      </c>
      <c r="L40" s="36">
        <f t="shared" si="23"/>
        <v>0</v>
      </c>
      <c r="M40" s="36">
        <f t="shared" si="23"/>
        <v>0</v>
      </c>
      <c r="N40" s="36">
        <f t="shared" si="23"/>
        <v>0</v>
      </c>
      <c r="O40" s="36">
        <f>O33+O14+O26</f>
        <v>381</v>
      </c>
    </row>
    <row r="41" spans="1:15" s="16" customFormat="1" x14ac:dyDescent="0.25">
      <c r="A41" s="15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25">
      <c r="C42" s="61">
        <f>+C38-C39</f>
        <v>371</v>
      </c>
      <c r="D42" s="61">
        <f t="shared" ref="D42:O42" si="24">+D38-D39</f>
        <v>240</v>
      </c>
      <c r="E42" s="61">
        <f t="shared" si="24"/>
        <v>21</v>
      </c>
      <c r="F42" s="61">
        <f t="shared" si="24"/>
        <v>95</v>
      </c>
      <c r="G42" s="61">
        <f t="shared" si="24"/>
        <v>-536</v>
      </c>
      <c r="H42" s="61">
        <f t="shared" si="24"/>
        <v>-654</v>
      </c>
      <c r="I42" s="61">
        <f t="shared" si="24"/>
        <v>-252</v>
      </c>
      <c r="J42" s="61">
        <f t="shared" si="24"/>
        <v>172</v>
      </c>
      <c r="K42" s="61">
        <f t="shared" si="24"/>
        <v>360</v>
      </c>
      <c r="L42" s="61">
        <f t="shared" si="24"/>
        <v>280</v>
      </c>
      <c r="M42" s="61">
        <f t="shared" si="24"/>
        <v>174</v>
      </c>
      <c r="N42" s="61">
        <f t="shared" si="24"/>
        <v>110</v>
      </c>
      <c r="O42" s="61">
        <f t="shared" si="24"/>
        <v>381</v>
      </c>
    </row>
  </sheetData>
  <mergeCells count="7">
    <mergeCell ref="A1:O1"/>
    <mergeCell ref="A37:A40"/>
    <mergeCell ref="N3:O3"/>
    <mergeCell ref="A22:A25"/>
    <mergeCell ref="A29:A32"/>
    <mergeCell ref="A33:A36"/>
    <mergeCell ref="A2:O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115" zoomScaleNormal="115" workbookViewId="0">
      <selection activeCell="C6" sqref="C6"/>
    </sheetView>
  </sheetViews>
  <sheetFormatPr defaultColWidth="8.5703125" defaultRowHeight="21" customHeight="1" x14ac:dyDescent="0.25"/>
  <cols>
    <col min="1" max="1" width="50.42578125" style="35" customWidth="1"/>
    <col min="2" max="2" width="16.85546875" style="35" customWidth="1"/>
    <col min="3" max="7" width="14.7109375" style="18" customWidth="1"/>
    <col min="8" max="8" width="12" style="35" customWidth="1"/>
    <col min="9" max="16384" width="8.5703125" style="35"/>
  </cols>
  <sheetData>
    <row r="1" spans="1:8" ht="21" customHeight="1" x14ac:dyDescent="0.25">
      <c r="A1" s="95" t="s">
        <v>52</v>
      </c>
      <c r="B1" s="95"/>
      <c r="C1" s="95"/>
      <c r="D1" s="95"/>
      <c r="E1" s="95"/>
      <c r="F1" s="95"/>
      <c r="G1" s="95"/>
    </row>
    <row r="2" spans="1:8" ht="21" customHeight="1" x14ac:dyDescent="0.25">
      <c r="A2" s="94" t="s">
        <v>125</v>
      </c>
      <c r="B2" s="94"/>
      <c r="C2" s="94"/>
      <c r="D2" s="94"/>
      <c r="E2" s="94"/>
      <c r="F2" s="94"/>
      <c r="G2" s="94"/>
      <c r="H2" s="62"/>
    </row>
    <row r="3" spans="1:8" ht="21" customHeight="1" x14ac:dyDescent="0.25">
      <c r="G3" s="77" t="s">
        <v>50</v>
      </c>
    </row>
    <row r="4" spans="1:8" ht="21" customHeight="1" x14ac:dyDescent="0.25">
      <c r="A4" s="21" t="s">
        <v>51</v>
      </c>
      <c r="B4" s="21" t="s">
        <v>137</v>
      </c>
      <c r="C4" s="21" t="s">
        <v>132</v>
      </c>
      <c r="D4" s="21" t="s">
        <v>133</v>
      </c>
      <c r="E4" s="21" t="s">
        <v>134</v>
      </c>
      <c r="F4" s="21" t="s">
        <v>135</v>
      </c>
      <c r="G4" s="21" t="s">
        <v>136</v>
      </c>
    </row>
    <row r="5" spans="1:8" ht="21" customHeight="1" x14ac:dyDescent="0.25">
      <c r="A5" s="79" t="s">
        <v>126</v>
      </c>
      <c r="B5" s="79"/>
      <c r="C5" s="80"/>
      <c r="D5" s="80"/>
      <c r="E5" s="80"/>
      <c r="F5" s="80"/>
      <c r="G5" s="80"/>
    </row>
    <row r="6" spans="1:8" s="83" customFormat="1" ht="21" customHeight="1" x14ac:dyDescent="0.25">
      <c r="A6" s="81" t="s">
        <v>127</v>
      </c>
      <c r="B6" s="81"/>
      <c r="C6" s="82"/>
      <c r="D6" s="82"/>
      <c r="E6" s="82"/>
      <c r="F6" s="82"/>
      <c r="G6" s="82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showGridLines="0" zoomScale="90" zoomScaleNormal="90" workbookViewId="0">
      <selection activeCell="G37" sqref="G37"/>
    </sheetView>
  </sheetViews>
  <sheetFormatPr defaultColWidth="8.5703125" defaultRowHeight="15.75" x14ac:dyDescent="0.25"/>
  <cols>
    <col min="1" max="1" width="9" style="35" bestFit="1" customWidth="1"/>
    <col min="2" max="2" width="101.7109375" style="35" customWidth="1"/>
    <col min="3" max="16384" width="8.5703125" style="35"/>
  </cols>
  <sheetData>
    <row r="1" spans="1:2" ht="15.75" customHeight="1" x14ac:dyDescent="0.25">
      <c r="B1" s="84" t="s">
        <v>129</v>
      </c>
    </row>
    <row r="2" spans="1:2" ht="22.5" customHeight="1" thickBot="1" x14ac:dyDescent="0.3">
      <c r="B2" s="78"/>
    </row>
    <row r="3" spans="1:2" ht="15.75" customHeight="1" x14ac:dyDescent="0.25">
      <c r="A3" s="96" t="s">
        <v>130</v>
      </c>
      <c r="B3" s="97"/>
    </row>
    <row r="4" spans="1:2" x14ac:dyDescent="0.25">
      <c r="A4" s="71" t="s">
        <v>70</v>
      </c>
      <c r="B4" s="72" t="s">
        <v>71</v>
      </c>
    </row>
    <row r="5" spans="1:2" x14ac:dyDescent="0.25">
      <c r="A5" s="73">
        <v>4020</v>
      </c>
      <c r="B5" s="68" t="s">
        <v>69</v>
      </c>
    </row>
    <row r="6" spans="1:2" x14ac:dyDescent="0.25">
      <c r="A6" s="73">
        <v>4040</v>
      </c>
      <c r="B6" s="68" t="s">
        <v>99</v>
      </c>
    </row>
    <row r="7" spans="1:2" x14ac:dyDescent="0.25">
      <c r="A7" s="73">
        <v>4072</v>
      </c>
      <c r="B7" s="68" t="s">
        <v>100</v>
      </c>
    </row>
    <row r="8" spans="1:2" x14ac:dyDescent="0.25">
      <c r="A8" s="73">
        <v>4110</v>
      </c>
      <c r="B8" s="68" t="s">
        <v>74</v>
      </c>
    </row>
    <row r="9" spans="1:2" x14ac:dyDescent="0.25">
      <c r="A9" s="73">
        <v>4130</v>
      </c>
      <c r="B9" s="68" t="s">
        <v>101</v>
      </c>
    </row>
    <row r="10" spans="1:2" x14ac:dyDescent="0.25">
      <c r="A10" s="73">
        <v>4213</v>
      </c>
      <c r="B10" s="68" t="s">
        <v>75</v>
      </c>
    </row>
    <row r="11" spans="1:2" x14ac:dyDescent="0.25">
      <c r="A11" s="73">
        <v>4243</v>
      </c>
      <c r="B11" s="68" t="s">
        <v>102</v>
      </c>
    </row>
    <row r="12" spans="1:2" x14ac:dyDescent="0.25">
      <c r="A12" s="73">
        <v>4254</v>
      </c>
      <c r="B12" s="68" t="s">
        <v>103</v>
      </c>
    </row>
    <row r="13" spans="1:2" x14ac:dyDescent="0.25">
      <c r="A13" s="73">
        <v>4261</v>
      </c>
      <c r="B13" s="68" t="s">
        <v>76</v>
      </c>
    </row>
    <row r="14" spans="1:2" x14ac:dyDescent="0.25">
      <c r="A14" s="73">
        <v>4262</v>
      </c>
      <c r="B14" s="68" t="s">
        <v>104</v>
      </c>
    </row>
    <row r="15" spans="1:2" x14ac:dyDescent="0.25">
      <c r="A15" s="73">
        <v>4279</v>
      </c>
      <c r="B15" s="68" t="s">
        <v>105</v>
      </c>
    </row>
    <row r="16" spans="1:2" x14ac:dyDescent="0.25">
      <c r="A16" s="73">
        <v>4287</v>
      </c>
      <c r="B16" s="68" t="s">
        <v>106</v>
      </c>
    </row>
    <row r="17" spans="1:2" x14ac:dyDescent="0.25">
      <c r="A17" s="73">
        <v>4299</v>
      </c>
      <c r="B17" s="68" t="s">
        <v>107</v>
      </c>
    </row>
    <row r="18" spans="1:2" x14ac:dyDescent="0.25">
      <c r="A18" s="73">
        <v>4301</v>
      </c>
      <c r="B18" s="68" t="s">
        <v>108</v>
      </c>
    </row>
    <row r="19" spans="1:2" x14ac:dyDescent="0.25">
      <c r="A19" s="73">
        <v>4321</v>
      </c>
      <c r="B19" s="68" t="s">
        <v>109</v>
      </c>
    </row>
    <row r="20" spans="1:2" x14ac:dyDescent="0.25">
      <c r="A20" s="73">
        <v>4331</v>
      </c>
      <c r="B20" s="68" t="s">
        <v>77</v>
      </c>
    </row>
    <row r="21" spans="1:2" x14ac:dyDescent="0.25">
      <c r="A21" s="74">
        <v>4351</v>
      </c>
      <c r="B21" s="70" t="s">
        <v>110</v>
      </c>
    </row>
    <row r="22" spans="1:2" x14ac:dyDescent="0.25">
      <c r="A22" s="74">
        <v>4352</v>
      </c>
      <c r="B22" s="70" t="s">
        <v>111</v>
      </c>
    </row>
    <row r="23" spans="1:2" x14ac:dyDescent="0.25">
      <c r="A23" s="74">
        <v>4371</v>
      </c>
      <c r="B23" s="70" t="s">
        <v>112</v>
      </c>
    </row>
    <row r="24" spans="1:2" x14ac:dyDescent="0.25">
      <c r="A24" s="74">
        <v>4373</v>
      </c>
      <c r="B24" s="70" t="s">
        <v>113</v>
      </c>
    </row>
    <row r="25" spans="1:2" x14ac:dyDescent="0.25">
      <c r="A25" s="74">
        <v>4545</v>
      </c>
      <c r="B25" s="70" t="s">
        <v>114</v>
      </c>
    </row>
    <row r="26" spans="1:2" x14ac:dyDescent="0.25">
      <c r="A26" s="74">
        <v>4852</v>
      </c>
      <c r="B26" s="70" t="s">
        <v>115</v>
      </c>
    </row>
    <row r="27" spans="1:2" x14ac:dyDescent="0.25">
      <c r="A27" s="74">
        <v>4857</v>
      </c>
      <c r="B27" s="70" t="s">
        <v>116</v>
      </c>
    </row>
    <row r="28" spans="1:2" x14ac:dyDescent="0.25">
      <c r="A28" s="74">
        <v>4865</v>
      </c>
      <c r="B28" s="70" t="s">
        <v>117</v>
      </c>
    </row>
    <row r="29" spans="1:2" x14ac:dyDescent="0.25">
      <c r="A29" s="74">
        <v>4867</v>
      </c>
      <c r="B29" s="70" t="s">
        <v>118</v>
      </c>
    </row>
    <row r="30" spans="1:2" x14ac:dyDescent="0.25">
      <c r="A30" s="74">
        <v>4871</v>
      </c>
      <c r="B30" s="70" t="s">
        <v>78</v>
      </c>
    </row>
    <row r="31" spans="1:2" x14ac:dyDescent="0.25">
      <c r="A31" s="74">
        <v>4885</v>
      </c>
      <c r="B31" s="70" t="s">
        <v>79</v>
      </c>
    </row>
    <row r="32" spans="1:2" x14ac:dyDescent="0.25">
      <c r="A32" s="74">
        <v>4886</v>
      </c>
      <c r="B32" s="70" t="s">
        <v>80</v>
      </c>
    </row>
    <row r="33" spans="1:2" x14ac:dyDescent="0.25">
      <c r="A33" s="74">
        <v>4887</v>
      </c>
      <c r="B33" s="70" t="s">
        <v>119</v>
      </c>
    </row>
    <row r="34" spans="1:2" x14ac:dyDescent="0.25">
      <c r="A34" s="74">
        <v>4888</v>
      </c>
      <c r="B34" s="70" t="s">
        <v>120</v>
      </c>
    </row>
    <row r="35" spans="1:2" x14ac:dyDescent="0.25">
      <c r="A35" s="74">
        <v>4961</v>
      </c>
      <c r="B35" s="70" t="s">
        <v>121</v>
      </c>
    </row>
    <row r="36" spans="1:2" x14ac:dyDescent="0.25">
      <c r="A36" s="74">
        <v>4962</v>
      </c>
      <c r="B36" s="70" t="s">
        <v>122</v>
      </c>
    </row>
    <row r="37" spans="1:2" x14ac:dyDescent="0.25">
      <c r="A37" s="74">
        <v>4980</v>
      </c>
      <c r="B37" s="70" t="s">
        <v>81</v>
      </c>
    </row>
    <row r="38" spans="1:2" ht="16.5" thickBot="1" x14ac:dyDescent="0.3">
      <c r="A38" s="75">
        <v>4989</v>
      </c>
      <c r="B38" s="76" t="s">
        <v>82</v>
      </c>
    </row>
    <row r="39" spans="1:2" x14ac:dyDescent="0.25">
      <c r="A39" s="96" t="s">
        <v>123</v>
      </c>
      <c r="B39" s="97"/>
    </row>
    <row r="40" spans="1:2" ht="16.5" thickBot="1" x14ac:dyDescent="0.3">
      <c r="A40" s="75">
        <v>7994</v>
      </c>
      <c r="B40" s="76" t="s">
        <v>73</v>
      </c>
    </row>
  </sheetData>
  <mergeCells count="2">
    <mergeCell ref="A3:B3"/>
    <mergeCell ref="A39:B39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showGridLines="0" zoomScale="90" zoomScaleNormal="9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G28" sqref="G28"/>
    </sheetView>
  </sheetViews>
  <sheetFormatPr defaultColWidth="8.5703125" defaultRowHeight="16.5" customHeight="1" x14ac:dyDescent="0.25"/>
  <cols>
    <col min="1" max="1" width="9" style="35" bestFit="1" customWidth="1"/>
    <col min="2" max="2" width="107.7109375" style="35" customWidth="1"/>
    <col min="3" max="16384" width="8.5703125" style="35"/>
  </cols>
  <sheetData>
    <row r="1" spans="1:2" ht="16.5" customHeight="1" x14ac:dyDescent="0.25">
      <c r="B1" s="84" t="s">
        <v>128</v>
      </c>
    </row>
    <row r="2" spans="1:2" ht="16.5" customHeight="1" thickBot="1" x14ac:dyDescent="0.3"/>
    <row r="3" spans="1:2" ht="16.5" customHeight="1" x14ac:dyDescent="0.25">
      <c r="A3" s="85"/>
      <c r="B3" s="86" t="s">
        <v>131</v>
      </c>
    </row>
    <row r="4" spans="1:2" ht="16.5" customHeight="1" x14ac:dyDescent="0.25">
      <c r="A4" s="65" t="s">
        <v>70</v>
      </c>
      <c r="B4" s="66" t="s">
        <v>71</v>
      </c>
    </row>
    <row r="5" spans="1:2" ht="16.5" customHeight="1" x14ac:dyDescent="0.25">
      <c r="A5" s="63">
        <v>4010</v>
      </c>
      <c r="B5" s="64" t="s">
        <v>53</v>
      </c>
    </row>
    <row r="6" spans="1:2" ht="16.5" customHeight="1" x14ac:dyDescent="0.25">
      <c r="A6" s="63">
        <v>4030</v>
      </c>
      <c r="B6" s="64" t="s">
        <v>54</v>
      </c>
    </row>
    <row r="7" spans="1:2" ht="16.5" customHeight="1" x14ac:dyDescent="0.25">
      <c r="A7" s="63">
        <v>4050</v>
      </c>
      <c r="B7" s="64" t="s">
        <v>83</v>
      </c>
    </row>
    <row r="8" spans="1:2" ht="16.5" customHeight="1" x14ac:dyDescent="0.25">
      <c r="A8" s="63">
        <v>4071</v>
      </c>
      <c r="B8" s="64" t="s">
        <v>84</v>
      </c>
    </row>
    <row r="9" spans="1:2" ht="16.5" customHeight="1" x14ac:dyDescent="0.25">
      <c r="A9" s="63">
        <v>4120</v>
      </c>
      <c r="B9" s="64" t="s">
        <v>55</v>
      </c>
    </row>
    <row r="10" spans="1:2" ht="16.5" customHeight="1" x14ac:dyDescent="0.25">
      <c r="A10" s="63">
        <v>4140</v>
      </c>
      <c r="B10" s="64" t="s">
        <v>85</v>
      </c>
    </row>
    <row r="11" spans="1:2" ht="16.5" customHeight="1" x14ac:dyDescent="0.25">
      <c r="A11" s="63">
        <v>4211</v>
      </c>
      <c r="B11" s="64" t="s">
        <v>56</v>
      </c>
    </row>
    <row r="12" spans="1:2" ht="16.5" customHeight="1" x14ac:dyDescent="0.25">
      <c r="A12" s="63">
        <v>4222</v>
      </c>
      <c r="B12" s="64" t="s">
        <v>86</v>
      </c>
    </row>
    <row r="13" spans="1:2" ht="16.5" customHeight="1" x14ac:dyDescent="0.25">
      <c r="A13" s="63">
        <v>4230</v>
      </c>
      <c r="B13" s="64" t="s">
        <v>57</v>
      </c>
    </row>
    <row r="14" spans="1:2" ht="16.5" customHeight="1" x14ac:dyDescent="0.25">
      <c r="A14" s="63">
        <v>4241</v>
      </c>
      <c r="B14" s="64" t="s">
        <v>58</v>
      </c>
    </row>
    <row r="15" spans="1:2" ht="16.5" customHeight="1" x14ac:dyDescent="0.25">
      <c r="A15" s="63">
        <v>4252</v>
      </c>
      <c r="B15" s="64" t="s">
        <v>87</v>
      </c>
    </row>
    <row r="16" spans="1:2" ht="16.5" customHeight="1" x14ac:dyDescent="0.25">
      <c r="A16" s="63">
        <v>4271</v>
      </c>
      <c r="B16" s="64" t="s">
        <v>88</v>
      </c>
    </row>
    <row r="17" spans="1:2" ht="16.5" customHeight="1" x14ac:dyDescent="0.25">
      <c r="A17" s="63">
        <v>4281</v>
      </c>
      <c r="B17" s="64" t="s">
        <v>89</v>
      </c>
    </row>
    <row r="18" spans="1:2" ht="16.5" customHeight="1" x14ac:dyDescent="0.25">
      <c r="A18" s="67">
        <v>4291</v>
      </c>
      <c r="B18" s="68" t="s">
        <v>90</v>
      </c>
    </row>
    <row r="19" spans="1:2" ht="16.5" customHeight="1" x14ac:dyDescent="0.25">
      <c r="A19" s="67">
        <v>4311</v>
      </c>
      <c r="B19" s="68" t="s">
        <v>91</v>
      </c>
    </row>
    <row r="20" spans="1:2" ht="16.5" customHeight="1" x14ac:dyDescent="0.25">
      <c r="A20" s="67">
        <v>4313</v>
      </c>
      <c r="B20" s="68" t="s">
        <v>92</v>
      </c>
    </row>
    <row r="21" spans="1:2" ht="16.5" customHeight="1" x14ac:dyDescent="0.25">
      <c r="A21" s="67">
        <v>4397</v>
      </c>
      <c r="B21" s="68" t="s">
        <v>93</v>
      </c>
    </row>
    <row r="22" spans="1:2" ht="16.5" customHeight="1" x14ac:dyDescent="0.25">
      <c r="A22" s="67">
        <v>4523</v>
      </c>
      <c r="B22" s="68" t="s">
        <v>94</v>
      </c>
    </row>
    <row r="23" spans="1:2" ht="16.5" customHeight="1" x14ac:dyDescent="0.25">
      <c r="A23" s="69">
        <v>4853</v>
      </c>
      <c r="B23" s="70" t="s">
        <v>95</v>
      </c>
    </row>
    <row r="24" spans="1:2" ht="16.5" customHeight="1" x14ac:dyDescent="0.25">
      <c r="A24" s="69">
        <v>4861</v>
      </c>
      <c r="B24" s="70" t="s">
        <v>96</v>
      </c>
    </row>
    <row r="25" spans="1:2" ht="16.5" customHeight="1" x14ac:dyDescent="0.25">
      <c r="A25" s="69">
        <v>4877</v>
      </c>
      <c r="B25" s="70" t="s">
        <v>59</v>
      </c>
    </row>
    <row r="26" spans="1:2" ht="16.5" customHeight="1" x14ac:dyDescent="0.25">
      <c r="A26" s="67">
        <v>4895</v>
      </c>
      <c r="B26" s="68" t="s">
        <v>60</v>
      </c>
    </row>
    <row r="27" spans="1:2" ht="16.5" customHeight="1" x14ac:dyDescent="0.25">
      <c r="A27" s="69">
        <v>4897</v>
      </c>
      <c r="B27" s="70" t="s">
        <v>97</v>
      </c>
    </row>
    <row r="28" spans="1:2" ht="16.5" customHeight="1" x14ac:dyDescent="0.25">
      <c r="A28" s="69">
        <v>4898</v>
      </c>
      <c r="B28" s="70" t="s">
        <v>98</v>
      </c>
    </row>
    <row r="29" spans="1:2" ht="16.5" customHeight="1" x14ac:dyDescent="0.25">
      <c r="A29" s="69">
        <v>4971</v>
      </c>
      <c r="B29" s="70" t="s">
        <v>61</v>
      </c>
    </row>
    <row r="30" spans="1:2" ht="16.5" customHeight="1" x14ac:dyDescent="0.25">
      <c r="A30" s="69">
        <v>4972</v>
      </c>
      <c r="B30" s="70" t="s">
        <v>62</v>
      </c>
    </row>
    <row r="31" spans="1:2" ht="16.5" customHeight="1" x14ac:dyDescent="0.25">
      <c r="A31" s="69">
        <v>4973</v>
      </c>
      <c r="B31" s="70" t="s">
        <v>63</v>
      </c>
    </row>
    <row r="32" spans="1:2" ht="16.5" customHeight="1" x14ac:dyDescent="0.25">
      <c r="A32" s="69">
        <v>4974</v>
      </c>
      <c r="B32" s="70" t="s">
        <v>64</v>
      </c>
    </row>
    <row r="33" spans="1:2" ht="16.5" customHeight="1" x14ac:dyDescent="0.25">
      <c r="A33" s="69">
        <v>4975</v>
      </c>
      <c r="B33" s="70" t="s">
        <v>65</v>
      </c>
    </row>
    <row r="34" spans="1:2" ht="16.5" customHeight="1" x14ac:dyDescent="0.25">
      <c r="A34" s="69">
        <v>4976</v>
      </c>
      <c r="B34" s="70" t="s">
        <v>66</v>
      </c>
    </row>
    <row r="35" spans="1:2" ht="16.5" customHeight="1" x14ac:dyDescent="0.25">
      <c r="A35" s="69">
        <v>4978</v>
      </c>
      <c r="B35" s="70" t="s">
        <v>67</v>
      </c>
    </row>
    <row r="36" spans="1:2" ht="16.5" customHeight="1" thickBot="1" x14ac:dyDescent="0.3">
      <c r="A36" s="69">
        <v>4979</v>
      </c>
      <c r="B36" s="70" t="s">
        <v>68</v>
      </c>
    </row>
    <row r="37" spans="1:2" ht="16.5" customHeight="1" x14ac:dyDescent="0.25">
      <c r="A37" s="96" t="s">
        <v>124</v>
      </c>
      <c r="B37" s="97"/>
    </row>
    <row r="38" spans="1:2" ht="16.5" customHeight="1" thickBot="1" x14ac:dyDescent="0.3">
      <c r="A38" s="75">
        <v>6994</v>
      </c>
      <c r="B38" s="76" t="s">
        <v>72</v>
      </c>
    </row>
  </sheetData>
  <mergeCells count="1">
    <mergeCell ref="A37:B37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СВ, ВВС и ВМС</vt:lpstr>
      <vt:lpstr>12b</vt:lpstr>
      <vt:lpstr>Номенклатура-вземания</vt:lpstr>
      <vt:lpstr>Номенклатура-задължения</vt:lpstr>
      <vt:lpstr>'СВ, ВВС и ВМС'!Print_Titles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MoF</cp:lastModifiedBy>
  <cp:lastPrinted>2023-03-10T12:26:38Z</cp:lastPrinted>
  <dcterms:created xsi:type="dcterms:W3CDTF">2018-05-14T09:58:55Z</dcterms:created>
  <dcterms:modified xsi:type="dcterms:W3CDTF">2023-03-10T12:48:28Z</dcterms:modified>
</cp:coreProperties>
</file>